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Planilha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<sst xmlns="http://schemas.openxmlformats.org/spreadsheetml/2006/main" count="138" uniqueCount="99">
  <si>
    <t>Obra:</t>
  </si>
  <si>
    <t>IMPLANTAÇÃO DE PARQUE INFANTIL – JD.ORLANDO OMETTO 2</t>
  </si>
  <si>
    <t>CDHU 190, Jun/2023, Não Desonerada</t>
  </si>
  <si>
    <t>Local:</t>
  </si>
  <si>
    <t>Rua ZILAH DE SOUZA GOMES, n.° S/N, JARDIM ORLANDO CHESINI OMETTO 2, Jahu/SP</t>
  </si>
  <si>
    <t>SINAPI/SP, Julho/2023, Não Desonerada</t>
  </si>
  <si>
    <t>BDI 1:</t>
  </si>
  <si>
    <t>&lt;-- BDI para itens dos boletins de custo (CDHU, SINAPI/SP, FDE, SIURB, DER/SP, SICRO/SP)</t>
  </si>
  <si>
    <t>BDI 2:</t>
  </si>
  <si>
    <t>---------</t>
  </si>
  <si>
    <t>&lt;-- BDI para itens obtidos via cotações</t>
  </si>
  <si>
    <t>Jahu/SP, 05 de Setembro de 2023</t>
  </si>
  <si>
    <t>Adota-se para as colunas da "QTD", "Preço Total sem BDI" e "Total com BDI", um arredondamento com 2,00 (duas) casas decimais por meio da fórmula arred</t>
  </si>
  <si>
    <t>Item</t>
  </si>
  <si>
    <t>Código</t>
  </si>
  <si>
    <t>Fonte</t>
  </si>
  <si>
    <t>Descrição</t>
  </si>
  <si>
    <t>Qtd.</t>
  </si>
  <si>
    <t>Un.</t>
  </si>
  <si>
    <t>Preço Unitário sem BDI
(R$)</t>
  </si>
  <si>
    <t>Preço Total sem BDI
(R$)</t>
  </si>
  <si>
    <t>Preço Total com BDI
(R$)</t>
  </si>
  <si>
    <t>1.</t>
  </si>
  <si>
    <t>SERVIÇOS PRELIMINARES</t>
  </si>
  <si>
    <t>1.1</t>
  </si>
  <si>
    <t>02.08.040</t>
  </si>
  <si>
    <t>CDHU</t>
  </si>
  <si>
    <t>Placa em lona com impressão digital e requadro em metalon (2,00m X 3,00m)</t>
  </si>
  <si>
    <t>M2</t>
  </si>
  <si>
    <t>1.2</t>
  </si>
  <si>
    <t>02.01.180</t>
  </si>
  <si>
    <t>Banheiro químico modelo Standard, com manutenção conforme exigências da CETESB</t>
  </si>
  <si>
    <t>UNMES</t>
  </si>
  <si>
    <t>1.3</t>
  </si>
  <si>
    <t>02.02.150</t>
  </si>
  <si>
    <t>Locação de container tipo depósito - área mínima de 13,80 m²</t>
  </si>
  <si>
    <t>1.4</t>
  </si>
  <si>
    <t>02.09.040</t>
  </si>
  <si>
    <t>Limpeza mecanizada do terreno, inclusive troncos até 15 cm de diâmetro, com caminhão à disposição dentro e fora da obra, com transporte no raio de até 1 km</t>
  </si>
  <si>
    <t>1.5</t>
  </si>
  <si>
    <t>34.01.020</t>
  </si>
  <si>
    <t>Limpeza e regularização de áreas para ajardinamento (jardins e canteiros)</t>
  </si>
  <si>
    <t>1.6</t>
  </si>
  <si>
    <t>54.01.010</t>
  </si>
  <si>
    <t>Regularização e compactação mecanizada de superfície, sem controle do proctor normal</t>
  </si>
  <si>
    <t>1.7</t>
  </si>
  <si>
    <t>02.10.060</t>
  </si>
  <si>
    <t>Locação de vias, calçadas, tanques e lagoas</t>
  </si>
  <si>
    <t>1.8</t>
  </si>
  <si>
    <t>03.01.020</t>
  </si>
  <si>
    <t>Demolição manual de concreto simples</t>
  </si>
  <si>
    <t>M3</t>
  </si>
  <si>
    <t>2.</t>
  </si>
  <si>
    <t>EQUIPAMENTO RECREATIVO</t>
  </si>
  <si>
    <t>2.1</t>
  </si>
  <si>
    <t>35.05.200</t>
  </si>
  <si>
    <t>Centro de atividades em madeira rústica</t>
  </si>
  <si>
    <t>CJ</t>
  </si>
  <si>
    <t>2.2</t>
  </si>
  <si>
    <t>35.05.210</t>
  </si>
  <si>
    <t>Balanço duplo em madeira rústica</t>
  </si>
  <si>
    <t>2.3</t>
  </si>
  <si>
    <t>35.05.220</t>
  </si>
  <si>
    <t>Gangorra dupla em madeira rústica</t>
  </si>
  <si>
    <t>2.4</t>
  </si>
  <si>
    <t>35.05.240</t>
  </si>
  <si>
    <t>Gira-gira em ferro com assento de madeira (8 lugares)</t>
  </si>
  <si>
    <t>3.</t>
  </si>
  <si>
    <t>SERVIÇOS COMPLEMENTARES</t>
  </si>
  <si>
    <t>3.1</t>
  </si>
  <si>
    <t>35.04.120</t>
  </si>
  <si>
    <t>Banco em concreto pré-moldado, comprimento 150 cm</t>
  </si>
  <si>
    <t>UN</t>
  </si>
  <si>
    <t>3.2</t>
  </si>
  <si>
    <t>SINAPI/SP</t>
  </si>
  <si>
    <t>INSTALAÇÃO DE LIXEIRA METÁLICA DUPLA, CAPACIDADE DE 60 L, EM TUBO DE AÇO CARBONO E CESTOS EM CHAPA DE AÇO COM PINTURA ELETROSTÁTICA, SOBRE SOLO. AF_11/2021</t>
  </si>
  <si>
    <t>3.3</t>
  </si>
  <si>
    <t>34.02.100</t>
  </si>
  <si>
    <t>Plantio de grama esmeralda em placas (jardins e canteiros)</t>
  </si>
  <si>
    <t>3.4</t>
  </si>
  <si>
    <t>EXECUÇÃO DE PASSEIO (CALÇADA) OU PISO DE CONCRETO COM CONCRETO MOLDADO IN LOCO, FEITO EM OBRA, ACABAMENTO CONVENCIONAL, ESPESSURA 6 CM, ARMADO. AF_08/2022</t>
  </si>
  <si>
    <t>3.5</t>
  </si>
  <si>
    <t>ASSENTAMENTO DE GUIA (MEIO-FIO) EM TRECHO RETO, CONFECCIONADA EM CONCRETO PRÉ-FABRICADO, DIMENSÕES 80X08X08X25 CM (COMPRIMENTO X BASE INFERIOR X BASE SUPERIOR X ALTURA), PARA URBANIZAÇÃO INTERNA DE EMPREENDIMENTOS. AF_06/2016</t>
  </si>
  <si>
    <t>M</t>
  </si>
  <si>
    <t>3.6</t>
  </si>
  <si>
    <t>05.07.040</t>
  </si>
  <si>
    <t>Remoção de entulho separado de obra com caçamba metálica - terra, alvenaria, concreto, argamassa, madeira, papel, plástico ou metal</t>
  </si>
  <si>
    <t>Total sem BDI:</t>
  </si>
  <si>
    <t>BDI Não Desonerado:</t>
  </si>
  <si>
    <t>Total Geral, com BDI Não Desonerado:</t>
  </si>
  <si>
    <t>Obra: IMPLANTAÇÃO DE PARQUE INFANTIL – JD.ORLANDO OMETTO 2</t>
  </si>
  <si>
    <t>Local: Rua ZILAH DE SOUZA GOMES, n.° S/N, JARDIM ORLANDO CHESINI OMETTO 2, Jahu/SP</t>
  </si>
  <si>
    <t>Valor em R$</t>
  </si>
  <si>
    <t>1º Mês</t>
  </si>
  <si>
    <t>2º Mês</t>
  </si>
  <si>
    <t>%</t>
  </si>
  <si>
    <t>R$</t>
  </si>
  <si>
    <t>Total do Mês</t>
  </si>
  <si>
    <t>Total Acumualdo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</si>
</sst>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&quot; R$ &quot;#,##0.00\ ;&quot;-R$ &quot;#,##0.00\ ;&quot; R$ -&quot;#\ ;@\ "/>
    <numFmt numFmtId="167" formatCode="0%"/>
    <numFmt numFmtId="168" formatCode="0.00%"/>
    <numFmt numFmtId="169" formatCode="[$R$-416]\ #,##0.00;[RED]\-[$R$-416]\ #,##0.00"/>
    <numFmt numFmtId="170" formatCode="0.00"/>
    <numFmt numFmtId="171" formatCode="0"/>
    <numFmt numFmtId="172" formatCode="#,##0.00\ ;\-#,##0.00\ ;&quot; -&quot;#\ ;@\ "/>
  </numFmts>
  <fonts count="16">
    <font>
      <sz val="10"/>
      <name val="Arial"/>
      <family val="2"/>
    </font>
    <font>
      <b/>
      <sz val="10"/>
      <color indexed="8"/>
      <name val="Segoe U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i/>
      <sz val="8"/>
      <color indexed="8"/>
      <name val="Segoe UI"/>
      <family val="2"/>
    </font>
    <font>
      <i/>
      <sz val="10"/>
      <color indexed="8"/>
      <name val="Segoe UI"/>
      <family val="2"/>
    </font>
    <font>
      <b/>
      <i/>
      <sz val="10"/>
      <color indexed="9"/>
      <name val="Segoe UI"/>
      <family val="2"/>
    </font>
    <font>
      <b/>
      <sz val="10"/>
      <color indexed="9"/>
      <name val="Segoe UI"/>
      <family val="2"/>
    </font>
    <font>
      <b/>
      <sz val="12"/>
      <color indexed="9"/>
      <name val="Segoe UI"/>
      <family val="2"/>
    </font>
    <font>
      <b/>
      <sz val="8"/>
      <color indexed="9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41" fontId="0" fillId="0" borderId="0" applyFill="0" applyBorder="0" applyAlignment="0" applyProtection="0"/>
    <xf numFmtId="166" fontId="2" fillId="0" borderId="0">
      <alignment/>
      <protection/>
    </xf>
    <xf numFmtId="42" fontId="0" fillId="0" borderId="0" applyFill="0" applyBorder="0" applyAlignment="0" applyProtection="0"/>
    <xf numFmtId="167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left" vertical="center"/>
      <protection/>
    </xf>
    <xf numFmtId="164" fontId="4" fillId="0" borderId="0" xfId="20" applyFont="1" applyAlignment="1">
      <alignment horizontal="left" vertical="center"/>
      <protection/>
    </xf>
    <xf numFmtId="166" fontId="5" fillId="0" borderId="0" xfId="17" applyFont="1" applyFill="1" applyBorder="1" applyAlignment="1" applyProtection="1">
      <alignment horizontal="center" vertical="center"/>
      <protection/>
    </xf>
    <xf numFmtId="164" fontId="4" fillId="0" borderId="0" xfId="20" applyFont="1" applyBorder="1" applyAlignment="1">
      <alignment horizontal="left" vertic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center" vertical="center"/>
      <protection/>
    </xf>
    <xf numFmtId="168" fontId="4" fillId="0" borderId="0" xfId="19" applyNumberFormat="1" applyFont="1" applyFill="1" applyBorder="1" applyAlignment="1" applyProtection="1">
      <alignment vertical="center"/>
      <protection/>
    </xf>
    <xf numFmtId="168" fontId="6" fillId="0" borderId="0" xfId="19" applyNumberFormat="1" applyFont="1" applyFill="1" applyBorder="1" applyAlignment="1" applyProtection="1">
      <alignment horizontal="left" vertical="center"/>
      <protection/>
    </xf>
    <xf numFmtId="168" fontId="4" fillId="0" borderId="0" xfId="19" applyNumberFormat="1" applyFont="1" applyFill="1" applyBorder="1" applyAlignment="1" applyProtection="1">
      <alignment horizontal="center" vertical="center"/>
      <protection/>
    </xf>
    <xf numFmtId="164" fontId="7" fillId="0" borderId="1" xfId="20" applyFont="1" applyBorder="1" applyAlignment="1">
      <alignment horizontal="center" vertical="center"/>
      <protection/>
    </xf>
    <xf numFmtId="164" fontId="8" fillId="2" borderId="2" xfId="20" applyFont="1" applyFill="1" applyBorder="1" applyAlignment="1">
      <alignment horizontal="center" vertical="center" wrapText="1"/>
      <protection/>
    </xf>
    <xf numFmtId="164" fontId="9" fillId="2" borderId="2" xfId="20" applyFont="1" applyFill="1" applyBorder="1" applyAlignment="1">
      <alignment horizontal="center" vertical="center"/>
      <protection/>
    </xf>
    <xf numFmtId="164" fontId="9" fillId="2" borderId="2" xfId="20" applyFont="1" applyFill="1" applyBorder="1" applyAlignment="1">
      <alignment horizontal="center" vertical="center" wrapText="1"/>
      <protection/>
    </xf>
    <xf numFmtId="166" fontId="9" fillId="2" borderId="2" xfId="17" applyFont="1" applyFill="1" applyBorder="1" applyAlignment="1" applyProtection="1">
      <alignment horizontal="center" vertical="center" wrapText="1"/>
      <protection/>
    </xf>
    <xf numFmtId="169" fontId="9" fillId="2" borderId="2" xfId="20" applyNumberFormat="1" applyFont="1" applyFill="1" applyBorder="1" applyAlignment="1">
      <alignment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vertical="center" wrapText="1"/>
      <protection/>
    </xf>
    <xf numFmtId="170" fontId="4" fillId="0" borderId="2" xfId="20" applyNumberFormat="1" applyFont="1" applyBorder="1" applyAlignment="1">
      <alignment horizontal="center" vertical="center"/>
      <protection/>
    </xf>
    <xf numFmtId="166" fontId="4" fillId="0" borderId="2" xfId="17" applyFont="1" applyFill="1" applyBorder="1" applyAlignment="1" applyProtection="1">
      <alignment horizontal="center" vertical="center"/>
      <protection/>
    </xf>
    <xf numFmtId="166" fontId="4" fillId="0" borderId="2" xfId="20" applyNumberFormat="1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 wrapText="1"/>
      <protection/>
    </xf>
    <xf numFmtId="171" fontId="2" fillId="0" borderId="2" xfId="20" applyNumberFormat="1" applyFont="1" applyBorder="1" applyAlignment="1">
      <alignment vertical="center"/>
      <protection/>
    </xf>
    <xf numFmtId="171" fontId="2" fillId="0" borderId="2" xfId="20" applyNumberFormat="1" applyBorder="1" applyAlignment="1">
      <alignment horizontal="center" vertical="center"/>
      <protection/>
    </xf>
    <xf numFmtId="164" fontId="9" fillId="2" borderId="2" xfId="20" applyFont="1" applyFill="1" applyBorder="1" applyAlignment="1">
      <alignment horizontal="right" vertical="center"/>
      <protection/>
    </xf>
    <xf numFmtId="166" fontId="9" fillId="2" borderId="2" xfId="20" applyNumberFormat="1" applyFont="1" applyFill="1" applyBorder="1" applyAlignment="1">
      <alignment horizontal="center" vertical="center"/>
      <protection/>
    </xf>
    <xf numFmtId="166" fontId="10" fillId="2" borderId="2" xfId="20" applyNumberFormat="1" applyFont="1" applyFill="1" applyBorder="1" applyAlignment="1">
      <alignment horizontal="center" vertical="center"/>
      <protection/>
    </xf>
    <xf numFmtId="164" fontId="5" fillId="0" borderId="0" xfId="21" applyFont="1" applyBorder="1" applyAlignment="1">
      <alignment horizontal="left"/>
      <protection/>
    </xf>
    <xf numFmtId="164" fontId="5" fillId="0" borderId="0" xfId="21" applyFont="1" applyAlignment="1">
      <alignment horizontal="left"/>
      <protection/>
    </xf>
    <xf numFmtId="164" fontId="5" fillId="0" borderId="1" xfId="21" applyFont="1" applyBorder="1" applyAlignment="1">
      <alignment horizontal="left"/>
      <protection/>
    </xf>
    <xf numFmtId="164" fontId="11" fillId="2" borderId="3" xfId="21" applyFont="1" applyFill="1" applyBorder="1" applyAlignment="1">
      <alignment horizontal="center" vertical="center"/>
      <protection/>
    </xf>
    <xf numFmtId="172" fontId="11" fillId="2" borderId="3" xfId="15" applyFont="1" applyFill="1" applyBorder="1" applyAlignment="1" applyProtection="1">
      <alignment horizontal="center" vertical="center"/>
      <protection/>
    </xf>
    <xf numFmtId="164" fontId="11" fillId="2" borderId="3" xfId="21" applyFont="1" applyFill="1" applyBorder="1" applyAlignment="1">
      <alignment horizontal="center"/>
      <protection/>
    </xf>
    <xf numFmtId="164" fontId="11" fillId="2" borderId="4" xfId="21" applyFont="1" applyFill="1" applyBorder="1" applyAlignment="1">
      <alignment horizontal="center" vertical="center"/>
      <protection/>
    </xf>
    <xf numFmtId="172" fontId="11" fillId="2" borderId="4" xfId="15" applyFont="1" applyFill="1" applyBorder="1" applyAlignment="1" applyProtection="1">
      <alignment horizontal="center" vertical="center"/>
      <protection/>
    </xf>
    <xf numFmtId="164" fontId="12" fillId="0" borderId="3" xfId="21" applyFont="1" applyBorder="1" applyAlignment="1">
      <alignment horizontal="center" vertical="center"/>
      <protection/>
    </xf>
    <xf numFmtId="164" fontId="12" fillId="0" borderId="3" xfId="21" applyFont="1" applyBorder="1" applyAlignment="1">
      <alignment horizontal="left" vertical="center" wrapText="1"/>
      <protection/>
    </xf>
    <xf numFmtId="166" fontId="13" fillId="0" borderId="3" xfId="17" applyFont="1" applyFill="1" applyBorder="1" applyAlignment="1" applyProtection="1">
      <alignment horizontal="center"/>
      <protection/>
    </xf>
    <xf numFmtId="168" fontId="13" fillId="3" borderId="3" xfId="17" applyNumberFormat="1" applyFont="1" applyFill="1" applyBorder="1" applyAlignment="1" applyProtection="1">
      <alignment horizontal="center" vertical="center" wrapText="1"/>
      <protection/>
    </xf>
    <xf numFmtId="166" fontId="13" fillId="0" borderId="3" xfId="17" applyFont="1" applyFill="1" applyBorder="1" applyAlignment="1" applyProtection="1">
      <alignment horizontal="center" vertical="center" wrapText="1"/>
      <protection/>
    </xf>
    <xf numFmtId="164" fontId="11" fillId="2" borderId="3" xfId="21" applyFont="1" applyFill="1" applyBorder="1" applyAlignment="1">
      <alignment horizontal="right"/>
      <protection/>
    </xf>
    <xf numFmtId="168" fontId="11" fillId="2" borderId="3" xfId="17" applyNumberFormat="1" applyFont="1" applyFill="1" applyBorder="1" applyAlignment="1" applyProtection="1">
      <alignment horizontal="center"/>
      <protection/>
    </xf>
    <xf numFmtId="166" fontId="11" fillId="2" borderId="3" xfId="17" applyFont="1" applyFill="1" applyBorder="1" applyAlignment="1" applyProtection="1">
      <alignment horizontal="center"/>
      <protection/>
    </xf>
    <xf numFmtId="164" fontId="14" fillId="0" borderId="0" xfId="21" applyFont="1" applyAlignment="1">
      <alignment horizontal="center"/>
      <protection/>
    </xf>
    <xf numFmtId="164" fontId="15" fillId="0" borderId="0" xfId="21" applyFont="1">
      <alignment/>
      <protection/>
    </xf>
    <xf numFmtId="172" fontId="15" fillId="0" borderId="0" xfId="15" applyFont="1" applyFill="1" applyBorder="1" applyAlignment="1" applyProtection="1">
      <alignment horizontal="center"/>
      <protection/>
    </xf>
    <xf numFmtId="164" fontId="15" fillId="0" borderId="0" xfId="21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N11" sqref="N11"/>
    </sheetView>
  </sheetViews>
  <sheetFormatPr defaultColWidth="12.57421875" defaultRowHeight="12.75"/>
  <cols>
    <col min="1" max="3" width="11.57421875" style="0" customWidth="1"/>
    <col min="4" max="4" width="68.140625" style="0" customWidth="1"/>
    <col min="5" max="6" width="11.57421875" style="0" customWidth="1"/>
    <col min="7" max="7" width="17.8515625" style="0" customWidth="1"/>
    <col min="8" max="8" width="17.00390625" style="0" customWidth="1"/>
    <col min="9" max="9" width="19.7109375" style="0" customWidth="1"/>
    <col min="10" max="16384" width="11.57421875" style="0" customWidth="1"/>
  </cols>
  <sheetData>
    <row r="1" spans="1:9" ht="12.75">
      <c r="A1" s="1" t="s">
        <v>0</v>
      </c>
      <c r="B1" s="2" t="s">
        <v>1</v>
      </c>
      <c r="C1" s="3"/>
      <c r="D1" s="3"/>
      <c r="E1" s="3"/>
      <c r="F1" s="3"/>
      <c r="G1" s="4" t="s">
        <v>2</v>
      </c>
      <c r="H1" s="4"/>
      <c r="I1" s="4"/>
    </row>
    <row r="2" spans="1:9" ht="12.75">
      <c r="A2" s="1" t="s">
        <v>3</v>
      </c>
      <c r="B2" s="5" t="s">
        <v>4</v>
      </c>
      <c r="C2" s="3"/>
      <c r="D2" s="3"/>
      <c r="E2" s="3"/>
      <c r="F2" s="3"/>
      <c r="G2" s="6" t="s">
        <v>5</v>
      </c>
      <c r="H2" s="7"/>
      <c r="I2" s="7"/>
    </row>
    <row r="3" spans="1:9" ht="12.75">
      <c r="A3" s="1" t="s">
        <v>6</v>
      </c>
      <c r="B3" s="8">
        <v>0</v>
      </c>
      <c r="C3" s="9" t="s">
        <v>7</v>
      </c>
      <c r="D3" s="9"/>
      <c r="E3" s="9"/>
      <c r="F3" s="9"/>
      <c r="G3" s="6"/>
      <c r="H3" s="7"/>
      <c r="I3" s="7"/>
    </row>
    <row r="4" spans="1:9" ht="12.75">
      <c r="A4" s="1" t="s">
        <v>8</v>
      </c>
      <c r="B4" s="10" t="s">
        <v>9</v>
      </c>
      <c r="C4" s="9" t="s">
        <v>10</v>
      </c>
      <c r="D4" s="9"/>
      <c r="E4" s="9"/>
      <c r="F4" s="9"/>
      <c r="G4" s="6"/>
      <c r="H4" s="7"/>
      <c r="I4" s="7"/>
    </row>
    <row r="5" spans="1:9" ht="12.75">
      <c r="A5" s="1"/>
      <c r="B5" s="10"/>
      <c r="C5" s="9"/>
      <c r="D5" s="9"/>
      <c r="E5" s="9"/>
      <c r="F5" s="9"/>
      <c r="G5" s="6"/>
      <c r="H5" s="6"/>
      <c r="I5" s="6"/>
    </row>
    <row r="6" spans="1:9" ht="12.75">
      <c r="A6" s="11" t="s">
        <v>11</v>
      </c>
      <c r="B6" s="11"/>
      <c r="C6" s="11"/>
      <c r="D6" s="11"/>
      <c r="E6" s="11"/>
      <c r="F6" s="11"/>
      <c r="G6" s="11"/>
      <c r="H6" s="11"/>
      <c r="I6" s="11"/>
    </row>
    <row r="7" spans="1:9" ht="12.75" customHeight="1">
      <c r="A7" s="12" t="s">
        <v>12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3" t="s">
        <v>13</v>
      </c>
      <c r="B8" s="13" t="s">
        <v>14</v>
      </c>
      <c r="C8" s="13" t="s">
        <v>15</v>
      </c>
      <c r="D8" s="14" t="s">
        <v>16</v>
      </c>
      <c r="E8" s="13" t="s">
        <v>17</v>
      </c>
      <c r="F8" s="14" t="s">
        <v>18</v>
      </c>
      <c r="G8" s="15" t="s">
        <v>19</v>
      </c>
      <c r="H8" s="14" t="s">
        <v>20</v>
      </c>
      <c r="I8" s="14" t="s">
        <v>21</v>
      </c>
    </row>
    <row r="9" spans="1:9" ht="12.75">
      <c r="A9" s="13" t="s">
        <v>22</v>
      </c>
      <c r="B9" s="13" t="s">
        <v>23</v>
      </c>
      <c r="C9" s="13"/>
      <c r="D9" s="13"/>
      <c r="E9" s="13"/>
      <c r="F9" s="13"/>
      <c r="G9" s="13"/>
      <c r="H9" s="16">
        <f>SUM(H10:H17)</f>
        <v>0</v>
      </c>
      <c r="I9" s="16">
        <f>SUM(I10:I17)</f>
        <v>0</v>
      </c>
    </row>
    <row r="10" spans="1:9" ht="12.75">
      <c r="A10" s="17" t="s">
        <v>24</v>
      </c>
      <c r="B10" s="18" t="s">
        <v>25</v>
      </c>
      <c r="C10" s="17" t="s">
        <v>26</v>
      </c>
      <c r="D10" s="19" t="s">
        <v>27</v>
      </c>
      <c r="E10" s="20">
        <v>6</v>
      </c>
      <c r="F10" s="17" t="s">
        <v>28</v>
      </c>
      <c r="G10" s="21"/>
      <c r="H10" s="22">
        <f>ROUND(E10*G10,2)</f>
        <v>0</v>
      </c>
      <c r="I10" s="22">
        <f>ROUND(H10*(1+$B$3),2)</f>
        <v>0</v>
      </c>
    </row>
    <row r="11" spans="1:9" ht="12.75">
      <c r="A11" s="17" t="s">
        <v>29</v>
      </c>
      <c r="B11" s="18" t="s">
        <v>30</v>
      </c>
      <c r="C11" s="17" t="s">
        <v>26</v>
      </c>
      <c r="D11" s="19" t="s">
        <v>31</v>
      </c>
      <c r="E11" s="20">
        <v>2</v>
      </c>
      <c r="F11" s="17" t="s">
        <v>32</v>
      </c>
      <c r="G11" s="21"/>
      <c r="H11" s="22">
        <f>ROUND(E11*G11,2)</f>
        <v>0</v>
      </c>
      <c r="I11" s="22">
        <f>ROUND(H11*(1+$B$3),2)</f>
        <v>0</v>
      </c>
    </row>
    <row r="12" spans="1:9" ht="12.75">
      <c r="A12" s="17" t="s">
        <v>33</v>
      </c>
      <c r="B12" s="23" t="s">
        <v>34</v>
      </c>
      <c r="C12" s="17" t="s">
        <v>26</v>
      </c>
      <c r="D12" s="19" t="s">
        <v>35</v>
      </c>
      <c r="E12" s="20">
        <v>2</v>
      </c>
      <c r="F12" s="17" t="s">
        <v>32</v>
      </c>
      <c r="G12" s="21"/>
      <c r="H12" s="22">
        <f>ROUND(E12*G12,2)</f>
        <v>0</v>
      </c>
      <c r="I12" s="22">
        <f>ROUND(H12*(1+$B$3),2)</f>
        <v>0</v>
      </c>
    </row>
    <row r="13" spans="1:9" ht="12.75">
      <c r="A13" s="17" t="s">
        <v>36</v>
      </c>
      <c r="B13" s="24" t="s">
        <v>37</v>
      </c>
      <c r="C13" s="17" t="s">
        <v>26</v>
      </c>
      <c r="D13" s="19" t="s">
        <v>38</v>
      </c>
      <c r="E13" s="20">
        <v>114</v>
      </c>
      <c r="F13" s="17" t="s">
        <v>28</v>
      </c>
      <c r="G13" s="21"/>
      <c r="H13" s="22">
        <f>ROUND(E13*G13,2)</f>
        <v>0</v>
      </c>
      <c r="I13" s="22">
        <f>ROUND(H13*(1+$B$3),2)</f>
        <v>0</v>
      </c>
    </row>
    <row r="14" spans="1:9" ht="12.75">
      <c r="A14" s="17" t="s">
        <v>39</v>
      </c>
      <c r="B14" s="24" t="s">
        <v>40</v>
      </c>
      <c r="C14" s="17" t="s">
        <v>26</v>
      </c>
      <c r="D14" s="19" t="s">
        <v>41</v>
      </c>
      <c r="E14" s="20">
        <v>60</v>
      </c>
      <c r="F14" s="17" t="s">
        <v>28</v>
      </c>
      <c r="G14" s="21"/>
      <c r="H14" s="22">
        <f>ROUND(E14*G14,2)</f>
        <v>0</v>
      </c>
      <c r="I14" s="22">
        <f>ROUND(H14*(1+$B$3),2)</f>
        <v>0</v>
      </c>
    </row>
    <row r="15" spans="1:9" ht="12.75">
      <c r="A15" s="17" t="s">
        <v>42</v>
      </c>
      <c r="B15" s="24" t="s">
        <v>43</v>
      </c>
      <c r="C15" s="17" t="s">
        <v>26</v>
      </c>
      <c r="D15" s="19" t="s">
        <v>44</v>
      </c>
      <c r="E15" s="20">
        <v>54</v>
      </c>
      <c r="F15" s="17" t="s">
        <v>28</v>
      </c>
      <c r="G15" s="21"/>
      <c r="H15" s="22">
        <f>ROUND(E15*G15,2)</f>
        <v>0</v>
      </c>
      <c r="I15" s="22">
        <f>ROUND(H15*(1+$B$3),2)</f>
        <v>0</v>
      </c>
    </row>
    <row r="16" spans="1:9" ht="12.75">
      <c r="A16" s="17" t="s">
        <v>45</v>
      </c>
      <c r="B16" s="24" t="s">
        <v>46</v>
      </c>
      <c r="C16" s="17" t="s">
        <v>26</v>
      </c>
      <c r="D16" s="19" t="s">
        <v>47</v>
      </c>
      <c r="E16" s="20">
        <v>54</v>
      </c>
      <c r="F16" s="17" t="s">
        <v>28</v>
      </c>
      <c r="G16" s="21"/>
      <c r="H16" s="22">
        <f>ROUND(E16*G16,2)</f>
        <v>0</v>
      </c>
      <c r="I16" s="22">
        <f>ROUND(H16*(1+$B$3),2)</f>
        <v>0</v>
      </c>
    </row>
    <row r="17" spans="1:9" ht="12.75">
      <c r="A17" s="17" t="s">
        <v>48</v>
      </c>
      <c r="B17" s="24" t="s">
        <v>49</v>
      </c>
      <c r="C17" s="17" t="s">
        <v>26</v>
      </c>
      <c r="D17" s="19" t="s">
        <v>50</v>
      </c>
      <c r="E17" s="20">
        <v>0.6000000000000001</v>
      </c>
      <c r="F17" s="17" t="s">
        <v>51</v>
      </c>
      <c r="G17" s="21"/>
      <c r="H17" s="22">
        <f>ROUND(E17*G17,2)</f>
        <v>0</v>
      </c>
      <c r="I17" s="22">
        <f>ROUND(H17*(1+$B$3),2)</f>
        <v>0</v>
      </c>
    </row>
    <row r="18" spans="1:9" ht="12.75">
      <c r="A18" s="13" t="s">
        <v>52</v>
      </c>
      <c r="B18" s="13" t="s">
        <v>53</v>
      </c>
      <c r="C18" s="13"/>
      <c r="D18" s="13"/>
      <c r="E18" s="13"/>
      <c r="F18" s="13"/>
      <c r="G18" s="13"/>
      <c r="H18" s="16">
        <f>SUM(H19:H22)</f>
        <v>0</v>
      </c>
      <c r="I18" s="16">
        <f>SUM(I19:I22)</f>
        <v>0</v>
      </c>
    </row>
    <row r="19" spans="1:9" ht="12.75">
      <c r="A19" s="17" t="s">
        <v>54</v>
      </c>
      <c r="B19" s="18" t="s">
        <v>55</v>
      </c>
      <c r="C19" s="17" t="s">
        <v>26</v>
      </c>
      <c r="D19" s="19" t="s">
        <v>56</v>
      </c>
      <c r="E19" s="20">
        <v>1</v>
      </c>
      <c r="F19" s="17" t="s">
        <v>57</v>
      </c>
      <c r="G19" s="21"/>
      <c r="H19" s="22">
        <f>ROUND(E19*G19,2)</f>
        <v>0</v>
      </c>
      <c r="I19" s="22">
        <f>ROUND(H19*(1+$B$3),2)</f>
        <v>0</v>
      </c>
    </row>
    <row r="20" spans="1:9" ht="12.75">
      <c r="A20" s="17" t="s">
        <v>58</v>
      </c>
      <c r="B20" s="18" t="s">
        <v>59</v>
      </c>
      <c r="C20" s="17" t="s">
        <v>26</v>
      </c>
      <c r="D20" s="19" t="s">
        <v>60</v>
      </c>
      <c r="E20" s="20">
        <v>1</v>
      </c>
      <c r="F20" s="17" t="s">
        <v>57</v>
      </c>
      <c r="G20" s="21"/>
      <c r="H20" s="22">
        <f>ROUND(E20*G20,2)</f>
        <v>0</v>
      </c>
      <c r="I20" s="22">
        <f>ROUND(H20*(1+$B$3),2)</f>
        <v>0</v>
      </c>
    </row>
    <row r="21" spans="1:9" ht="12.75">
      <c r="A21" s="17" t="s">
        <v>61</v>
      </c>
      <c r="B21" s="18" t="s">
        <v>62</v>
      </c>
      <c r="C21" s="17" t="s">
        <v>26</v>
      </c>
      <c r="D21" s="19" t="s">
        <v>63</v>
      </c>
      <c r="E21" s="20">
        <v>1</v>
      </c>
      <c r="F21" s="17" t="s">
        <v>57</v>
      </c>
      <c r="G21" s="21"/>
      <c r="H21" s="22">
        <f>ROUND(E21*G21,2)</f>
        <v>0</v>
      </c>
      <c r="I21" s="22">
        <f>ROUND(H21*(1+$B$3),2)</f>
        <v>0</v>
      </c>
    </row>
    <row r="22" spans="1:9" ht="12.75">
      <c r="A22" s="17" t="s">
        <v>64</v>
      </c>
      <c r="B22" s="18" t="s">
        <v>65</v>
      </c>
      <c r="C22" s="17" t="s">
        <v>26</v>
      </c>
      <c r="D22" s="19" t="s">
        <v>66</v>
      </c>
      <c r="E22" s="20">
        <v>1</v>
      </c>
      <c r="F22" s="17" t="s">
        <v>57</v>
      </c>
      <c r="G22" s="21"/>
      <c r="H22" s="22">
        <f>ROUND(E22*G22,2)</f>
        <v>0</v>
      </c>
      <c r="I22" s="22">
        <f>ROUND(H22*(1+$B$3),2)</f>
        <v>0</v>
      </c>
    </row>
    <row r="23" spans="1:9" ht="12.75">
      <c r="A23" s="13" t="s">
        <v>67</v>
      </c>
      <c r="B23" s="13" t="s">
        <v>68</v>
      </c>
      <c r="C23" s="13"/>
      <c r="D23" s="13"/>
      <c r="E23" s="13"/>
      <c r="F23" s="13"/>
      <c r="G23" s="13"/>
      <c r="H23" s="16">
        <f>SUM(H24:H29)</f>
        <v>0</v>
      </c>
      <c r="I23" s="16">
        <f>SUM(I24:I29)</f>
        <v>0</v>
      </c>
    </row>
    <row r="24" spans="1:9" ht="12.75">
      <c r="A24" s="17" t="s">
        <v>69</v>
      </c>
      <c r="B24" s="18" t="s">
        <v>70</v>
      </c>
      <c r="C24" s="17" t="s">
        <v>26</v>
      </c>
      <c r="D24" s="19" t="s">
        <v>71</v>
      </c>
      <c r="E24" s="20">
        <v>4</v>
      </c>
      <c r="F24" s="17" t="s">
        <v>72</v>
      </c>
      <c r="G24" s="21"/>
      <c r="H24" s="22">
        <f>ROUND(E24*G24,2)</f>
        <v>0</v>
      </c>
      <c r="I24" s="22">
        <f>ROUND(H24*(1+$B$3),2)</f>
        <v>0</v>
      </c>
    </row>
    <row r="25" spans="1:9" ht="12.75">
      <c r="A25" s="17" t="s">
        <v>73</v>
      </c>
      <c r="B25" s="25">
        <v>103310</v>
      </c>
      <c r="C25" s="17" t="s">
        <v>74</v>
      </c>
      <c r="D25" s="19" t="s">
        <v>75</v>
      </c>
      <c r="E25" s="20">
        <v>1</v>
      </c>
      <c r="F25" s="17" t="s">
        <v>72</v>
      </c>
      <c r="G25" s="21"/>
      <c r="H25" s="22">
        <f>ROUND(E25*G25,2)</f>
        <v>0</v>
      </c>
      <c r="I25" s="22">
        <f>ROUND(H25*(1+$B$3),2)</f>
        <v>0</v>
      </c>
    </row>
    <row r="26" spans="1:9" ht="12.75">
      <c r="A26" s="17" t="s">
        <v>76</v>
      </c>
      <c r="B26" s="25" t="s">
        <v>77</v>
      </c>
      <c r="C26" s="17" t="s">
        <v>26</v>
      </c>
      <c r="D26" s="19" t="s">
        <v>78</v>
      </c>
      <c r="E26" s="20">
        <v>60</v>
      </c>
      <c r="F26" s="17" t="s">
        <v>28</v>
      </c>
      <c r="G26" s="21"/>
      <c r="H26" s="22">
        <f>ROUND(E26*G26,2)</f>
        <v>0</v>
      </c>
      <c r="I26" s="22">
        <f>ROUND(H26*(1+$B$3),2)</f>
        <v>0</v>
      </c>
    </row>
    <row r="27" spans="1:9" ht="12.75">
      <c r="A27" s="17" t="s">
        <v>79</v>
      </c>
      <c r="B27" s="18">
        <v>94992</v>
      </c>
      <c r="C27" s="17" t="s">
        <v>74</v>
      </c>
      <c r="D27" s="19" t="s">
        <v>80</v>
      </c>
      <c r="E27" s="20">
        <v>54</v>
      </c>
      <c r="F27" s="17" t="s">
        <v>28</v>
      </c>
      <c r="G27" s="21"/>
      <c r="H27" s="22">
        <f>ROUND(E27*G27,2)</f>
        <v>0</v>
      </c>
      <c r="I27" s="22">
        <f>ROUND(H27*(1+$B$3),2)</f>
        <v>0</v>
      </c>
    </row>
    <row r="28" spans="1:9" ht="12.75">
      <c r="A28" s="17" t="s">
        <v>81</v>
      </c>
      <c r="B28" s="18">
        <v>94277</v>
      </c>
      <c r="C28" s="17" t="s">
        <v>74</v>
      </c>
      <c r="D28" s="19" t="s">
        <v>82</v>
      </c>
      <c r="E28" s="20">
        <v>32</v>
      </c>
      <c r="F28" s="17" t="s">
        <v>83</v>
      </c>
      <c r="G28" s="21"/>
      <c r="H28" s="22">
        <f>ROUND(E28*G28,2)</f>
        <v>0</v>
      </c>
      <c r="I28" s="22">
        <f>ROUND(H28*(1+$B$3),2)</f>
        <v>0</v>
      </c>
    </row>
    <row r="29" spans="1:9" ht="12.75">
      <c r="A29" s="17" t="s">
        <v>84</v>
      </c>
      <c r="B29" s="25" t="s">
        <v>85</v>
      </c>
      <c r="C29" s="17" t="s">
        <v>26</v>
      </c>
      <c r="D29" s="19" t="s">
        <v>86</v>
      </c>
      <c r="E29" s="20">
        <v>2.34697</v>
      </c>
      <c r="F29" s="17" t="s">
        <v>51</v>
      </c>
      <c r="G29" s="21"/>
      <c r="H29" s="22">
        <f>ROUND(E29*G29,2)</f>
        <v>0</v>
      </c>
      <c r="I29" s="22">
        <f>ROUND(H29*(1+$B$3),2)</f>
        <v>0</v>
      </c>
    </row>
    <row r="30" spans="1:9" ht="12.75">
      <c r="A30" s="26" t="s">
        <v>87</v>
      </c>
      <c r="B30" s="26"/>
      <c r="C30" s="26"/>
      <c r="D30" s="26"/>
      <c r="E30" s="26"/>
      <c r="F30" s="26"/>
      <c r="G30" s="26"/>
      <c r="H30" s="26"/>
      <c r="I30" s="27">
        <f>H23+H18+H9</f>
        <v>0</v>
      </c>
    </row>
    <row r="31" spans="1:9" ht="12.75">
      <c r="A31" s="26" t="s">
        <v>88</v>
      </c>
      <c r="B31" s="26"/>
      <c r="C31" s="26"/>
      <c r="D31" s="26"/>
      <c r="E31" s="26"/>
      <c r="F31" s="26"/>
      <c r="G31" s="26"/>
      <c r="H31" s="26"/>
      <c r="I31" s="27">
        <f>I32-I30</f>
        <v>0</v>
      </c>
    </row>
    <row r="32" spans="1:9" ht="12.75">
      <c r="A32" s="26" t="s">
        <v>89</v>
      </c>
      <c r="B32" s="26"/>
      <c r="C32" s="26"/>
      <c r="D32" s="26"/>
      <c r="E32" s="26"/>
      <c r="F32" s="26"/>
      <c r="G32" s="26"/>
      <c r="H32" s="26"/>
      <c r="I32" s="28">
        <f>I23+I18+I9</f>
        <v>0</v>
      </c>
    </row>
  </sheetData>
  <sheetProtection selectLockedCells="1" selectUnlockedCells="1"/>
  <mergeCells count="9">
    <mergeCell ref="G5:I5"/>
    <mergeCell ref="A6:I6"/>
    <mergeCell ref="A7:I7"/>
    <mergeCell ref="B9:G9"/>
    <mergeCell ref="B18:G18"/>
    <mergeCell ref="B23:G23"/>
    <mergeCell ref="A30:H30"/>
    <mergeCell ref="A31:H31"/>
    <mergeCell ref="A32:H3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23" sqref="C23"/>
    </sheetView>
  </sheetViews>
  <sheetFormatPr defaultColWidth="12.57421875" defaultRowHeight="12.75"/>
  <cols>
    <col min="1" max="1" width="11.57421875" style="0" customWidth="1"/>
    <col min="2" max="2" width="38.00390625" style="0" customWidth="1"/>
    <col min="3" max="3" width="11.57421875" style="0" customWidth="1"/>
    <col min="4" max="4" width="13.00390625" style="0" customWidth="1"/>
    <col min="5" max="5" width="20.8515625" style="0" customWidth="1"/>
    <col min="6" max="6" width="13.57421875" style="0" customWidth="1"/>
    <col min="7" max="7" width="17.8515625" style="0" customWidth="1"/>
    <col min="8" max="16384" width="11.57421875" style="0" customWidth="1"/>
  </cols>
  <sheetData>
    <row r="1" spans="1:7" ht="12.75">
      <c r="A1" s="29" t="s">
        <v>90</v>
      </c>
      <c r="B1" s="30"/>
      <c r="C1" s="30"/>
      <c r="D1" s="30"/>
      <c r="E1" s="30"/>
      <c r="F1" s="30"/>
      <c r="G1" s="30"/>
    </row>
    <row r="2" spans="1:7" ht="12.75">
      <c r="A2" s="29" t="s">
        <v>91</v>
      </c>
      <c r="B2" s="30"/>
      <c r="C2" s="30"/>
      <c r="D2" s="30"/>
      <c r="E2" s="30"/>
      <c r="F2" s="30"/>
      <c r="G2" s="30"/>
    </row>
    <row r="3" spans="1:7" ht="12.75">
      <c r="A3" s="31" t="s">
        <v>11</v>
      </c>
      <c r="B3" s="31"/>
      <c r="C3" s="31"/>
      <c r="D3" s="31"/>
      <c r="E3" s="31"/>
      <c r="F3" s="31"/>
      <c r="G3" s="31"/>
    </row>
    <row r="4" spans="1:7" ht="12.75">
      <c r="A4" s="32" t="s">
        <v>13</v>
      </c>
      <c r="B4" s="32" t="s">
        <v>16</v>
      </c>
      <c r="C4" s="33" t="s">
        <v>92</v>
      </c>
      <c r="D4" s="34" t="s">
        <v>93</v>
      </c>
      <c r="E4" s="34"/>
      <c r="F4" s="34" t="s">
        <v>94</v>
      </c>
      <c r="G4" s="34"/>
    </row>
    <row r="5" spans="1:7" ht="12.75">
      <c r="A5" s="35"/>
      <c r="B5" s="35"/>
      <c r="C5" s="36"/>
      <c r="D5" s="34" t="s">
        <v>95</v>
      </c>
      <c r="E5" s="34" t="s">
        <v>96</v>
      </c>
      <c r="F5" s="34" t="s">
        <v>95</v>
      </c>
      <c r="G5" s="34" t="s">
        <v>96</v>
      </c>
    </row>
    <row r="6" spans="1:7" ht="12.75">
      <c r="A6" s="37" t="s">
        <v>22</v>
      </c>
      <c r="B6" s="38" t="s">
        <v>23</v>
      </c>
      <c r="C6" s="39"/>
      <c r="D6" s="40"/>
      <c r="E6" s="41">
        <f>C6*D6</f>
        <v>0</v>
      </c>
      <c r="F6" s="40"/>
      <c r="G6" s="41">
        <f>C6*F6</f>
        <v>0</v>
      </c>
    </row>
    <row r="7" spans="1:7" ht="12.75">
      <c r="A7" s="37" t="s">
        <v>52</v>
      </c>
      <c r="B7" s="38" t="s">
        <v>53</v>
      </c>
      <c r="C7" s="39"/>
      <c r="D7" s="40"/>
      <c r="E7" s="41">
        <f>C7*D7</f>
        <v>0</v>
      </c>
      <c r="F7" s="40"/>
      <c r="G7" s="41">
        <f>C7*F7</f>
        <v>0</v>
      </c>
    </row>
    <row r="8" spans="1:7" ht="12.75">
      <c r="A8" s="37" t="s">
        <v>67</v>
      </c>
      <c r="B8" s="38" t="s">
        <v>68</v>
      </c>
      <c r="C8" s="39"/>
      <c r="D8" s="40"/>
      <c r="E8" s="41">
        <f>C8*D8</f>
        <v>0</v>
      </c>
      <c r="F8" s="40"/>
      <c r="G8" s="41">
        <f>C8*F8</f>
        <v>0</v>
      </c>
    </row>
    <row r="9" spans="1:7" ht="12.75">
      <c r="A9" s="42" t="s">
        <v>97</v>
      </c>
      <c r="B9" s="42"/>
      <c r="C9" s="42"/>
      <c r="D9" s="43" t="e">
        <f>E9/SUM($C6:$C8)</f>
        <v>#DIV/0!</v>
      </c>
      <c r="E9" s="44">
        <f>SUM(E6:E8)</f>
        <v>0</v>
      </c>
      <c r="F9" s="43" t="e">
        <f>G9/SUM($C6:$C8)</f>
        <v>#DIV/0!</v>
      </c>
      <c r="G9" s="44">
        <f>SUM(G6:G8)</f>
        <v>0</v>
      </c>
    </row>
    <row r="10" spans="1:7" ht="12.75">
      <c r="A10" s="42" t="s">
        <v>98</v>
      </c>
      <c r="B10" s="42"/>
      <c r="C10" s="42"/>
      <c r="D10" s="43" t="e">
        <f>D9</f>
        <v>#DIV/0!</v>
      </c>
      <c r="E10" s="44">
        <f>E9</f>
        <v>0</v>
      </c>
      <c r="F10" s="43" t="e">
        <f>(D10+F9)</f>
        <v>#DIV/0!</v>
      </c>
      <c r="G10" s="44">
        <f>E10+G9</f>
        <v>0</v>
      </c>
    </row>
    <row r="11" spans="1:7" ht="12.75">
      <c r="A11" s="45"/>
      <c r="B11" s="46"/>
      <c r="C11" s="47"/>
      <c r="D11" s="48"/>
      <c r="E11" s="48"/>
      <c r="F11" s="48"/>
      <c r="G11" s="48"/>
    </row>
    <row r="12" spans="1:7" ht="12.75">
      <c r="A12" s="45"/>
      <c r="B12" s="46"/>
      <c r="C12" s="47"/>
      <c r="D12" s="48"/>
      <c r="E12" s="48"/>
      <c r="F12" s="48"/>
      <c r="G12" s="48"/>
    </row>
  </sheetData>
  <sheetProtection selectLockedCells="1" selectUnlockedCells="1"/>
  <mergeCells count="2">
    <mergeCell ref="A9:C9"/>
    <mergeCell ref="A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2023-09-06T12:41:30Z</dcterms:created>
  <dcterms:modified xsi:type="dcterms:W3CDTF">2023-09-06T13:24:24Z</dcterms:modified>
  <cp:category/>
  <cp:version/>
  <cp:contentType/>
  <cp:contentStatus/>
  <cp:revision>10</cp:revision>
</cp:coreProperties>
</file>